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filterPrivacy="1" defaultThemeVersion="124226"/>
  <xr:revisionPtr revIDLastSave="0" documentId="13_ncr:1_{17344227-5BA3-2D42-BE66-75F2D6CFBAD2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1" l="1"/>
  <c r="Y24" i="1"/>
  <c r="AA24" i="1" s="1"/>
  <c r="W6" i="1"/>
  <c r="W7" i="1" s="1"/>
  <c r="W9" i="1" l="1"/>
  <c r="W8" i="1"/>
  <c r="AA8" i="1" l="1"/>
  <c r="Y8" i="1"/>
  <c r="Z8" i="1"/>
  <c r="W10" i="1"/>
  <c r="Z9" i="1"/>
  <c r="Y9" i="1"/>
  <c r="AA9" i="1" l="1"/>
  <c r="Z10" i="1"/>
  <c r="W11" i="1"/>
  <c r="Y10" i="1"/>
  <c r="AA10" i="1" l="1"/>
  <c r="AB11" i="1" s="1"/>
  <c r="Y11" i="1"/>
  <c r="W13" i="1"/>
  <c r="Z11" i="1"/>
  <c r="W16" i="1" l="1"/>
  <c r="Z13" i="1"/>
  <c r="Y13" i="1"/>
  <c r="AA13" i="1" s="1"/>
  <c r="AA11" i="1" s="1"/>
  <c r="Z16" i="1" l="1"/>
  <c r="W17" i="1"/>
  <c r="Y16" i="1"/>
  <c r="Y17" i="1" l="1"/>
  <c r="W18" i="1"/>
  <c r="Z17" i="1"/>
  <c r="AA16" i="1"/>
  <c r="AB17" i="1" l="1"/>
  <c r="Y18" i="1"/>
  <c r="Z18" i="1"/>
  <c r="W19" i="1"/>
  <c r="AA17" i="1"/>
  <c r="AA18" i="1" l="1"/>
  <c r="W26" i="1" s="1"/>
  <c r="Y26" i="1" s="1"/>
  <c r="Z19" i="1"/>
  <c r="W20" i="1"/>
  <c r="Y19" i="1"/>
  <c r="AA19" i="1" l="1"/>
  <c r="Z20" i="1"/>
  <c r="W21" i="1"/>
  <c r="Y20" i="1"/>
  <c r="AA20" i="1" l="1"/>
  <c r="X26" i="1" s="1"/>
  <c r="Z26" i="1" s="1"/>
  <c r="W27" i="1" s="1"/>
</calcChain>
</file>

<file path=xl/sharedStrings.xml><?xml version="1.0" encoding="utf-8"?>
<sst xmlns="http://schemas.openxmlformats.org/spreadsheetml/2006/main" count="50" uniqueCount="41">
  <si>
    <t>Adı Soyadı</t>
  </si>
  <si>
    <t>Ünvanı</t>
  </si>
  <si>
    <t>Aylık Kadro Derecesi</t>
  </si>
  <si>
    <t>Ek Göstergesi</t>
  </si>
  <si>
    <t>Dairesi</t>
  </si>
  <si>
    <t>Gündeliği</t>
  </si>
  <si>
    <t>Bütce Yılı</t>
  </si>
  <si>
    <t>Yolculuk ve Oturma Tarihleri</t>
  </si>
  <si>
    <t>Alacaklının Nereden Nereye Yolculuk Ettiği veya Nerede Oturduğu</t>
  </si>
  <si>
    <t>Hareket Saatleri</t>
  </si>
  <si>
    <t>GÜNDELİKLER</t>
  </si>
  <si>
    <t>TAŞIT VE ZORUNLU GİDERLER</t>
  </si>
  <si>
    <t>DÖVİZİN</t>
  </si>
  <si>
    <t>TOPLAM TUTAR</t>
  </si>
  <si>
    <t>Gün Sayısı</t>
  </si>
  <si>
    <t>Bir Günlüğü</t>
  </si>
  <si>
    <t>Tutarı</t>
  </si>
  <si>
    <t>Çeşidi ve Mevkii</t>
  </si>
  <si>
    <t>CİNSİ</t>
  </si>
  <si>
    <t>KURU</t>
  </si>
  <si>
    <t xml:space="preserve">Gidiş </t>
  </si>
  <si>
    <t>Dönüş</t>
  </si>
  <si>
    <t>TL</t>
  </si>
  <si>
    <t xml:space="preserve"> TL </t>
  </si>
  <si>
    <t xml:space="preserve"> Kuruş</t>
  </si>
  <si>
    <t xml:space="preserve">Birim Yetkilisi (*) </t>
  </si>
  <si>
    <t>Bildirim Sahibi</t>
  </si>
  <si>
    <t>(*) Bu kısım bildirim sahibinin görevi yerine                                                  Adı-Soyadı   : Şahin YOLOĞLU</t>
  </si>
  <si>
    <t>Adı Soyadı       :</t>
  </si>
  <si>
    <t xml:space="preserve">getirmesinden bilgisi olan amir tarafından imzalanacaktır.    </t>
  </si>
  <si>
    <t>Ünvanı              :</t>
  </si>
  <si>
    <t xml:space="preserve">                                                                                                                          İmzası            :..............................</t>
  </si>
  <si>
    <t>İmzası              :</t>
  </si>
  <si>
    <t>................................</t>
  </si>
  <si>
    <t>..................................</t>
  </si>
  <si>
    <t>YURTİÇİ / YURTDIŞI GEÇİCİ GÖREV YOLLUĞU BİLDİRİMİ</t>
  </si>
  <si>
    <t>Yukarıda belirtilen tarih/saatler arasında ……-……...yapmış olduğum Geçici Görev ile ilgili ……….TL………. Krş.harcamaya ait bildirimimdir.</t>
  </si>
  <si>
    <t>.</t>
  </si>
  <si>
    <t xml:space="preserve"> T.C. </t>
  </si>
  <si>
    <t>MALATYA TURGUT ÖZAL ÜNİVERSİTESİ</t>
  </si>
  <si>
    <t>(Form No: FR-0277; Revizyon Tarihi: 01.09.2020; Revizyon No:00)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</si>
</sst>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6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name val="Arial Tur"/>
      <charset val="162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Arial Tur"/>
      <family val="2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  <charset val="162"/>
    </font>
    <font>
      <sz val="11"/>
      <name val="Times New Roman"/>
      <family val="1"/>
    </font>
    <font>
      <sz val="7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2" fontId="1" fillId="0" borderId="16" xfId="0" applyNumberFormat="1" applyFont="1" applyBorder="1" applyAlignment="1" applyProtection="1">
      <alignment vertical="top" wrapText="1"/>
      <protection locked="0"/>
    </xf>
    <xf numFmtId="2" fontId="1" fillId="0" borderId="17" xfId="0" applyNumberFormat="1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justify" vertical="top" wrapText="1"/>
      <protection locked="0"/>
    </xf>
    <xf numFmtId="2" fontId="0" fillId="0" borderId="0" xfId="0" applyNumberFormat="1"/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4" fontId="9" fillId="2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6" fillId="0" borderId="24" xfId="0" applyFont="1" applyBorder="1" applyAlignment="1" applyProtection="1">
      <alignment horizontal="center" wrapText="1"/>
      <protection locked="0"/>
    </xf>
    <xf numFmtId="4" fontId="9" fillId="3" borderId="0" xfId="0" applyNumberFormat="1" applyFont="1" applyFill="1" applyAlignment="1">
      <alignment vertical="center"/>
    </xf>
    <xf numFmtId="0" fontId="9" fillId="3" borderId="0" xfId="0" applyFont="1" applyFill="1"/>
    <xf numFmtId="3" fontId="9" fillId="3" borderId="0" xfId="0" applyNumberFormat="1" applyFont="1" applyFill="1"/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14" fontId="1" fillId="0" borderId="44" xfId="0" applyNumberFormat="1" applyFont="1" applyBorder="1" applyAlignment="1" applyProtection="1">
      <alignment horizontal="justify" vertical="top" wrapText="1"/>
      <protection locked="0"/>
    </xf>
    <xf numFmtId="0" fontId="1" fillId="0" borderId="35" xfId="0" applyFont="1" applyBorder="1" applyAlignment="1" applyProtection="1">
      <alignment horizontal="center" wrapText="1"/>
      <protection locked="0"/>
    </xf>
    <xf numFmtId="4" fontId="1" fillId="0" borderId="35" xfId="0" applyNumberFormat="1" applyFont="1" applyBorder="1" applyAlignment="1" applyProtection="1">
      <alignment horizontal="center" wrapText="1"/>
      <protection locked="0"/>
    </xf>
    <xf numFmtId="0" fontId="10" fillId="0" borderId="35" xfId="0" applyFont="1" applyBorder="1" applyAlignment="1" applyProtection="1">
      <alignment horizontal="center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1" fillId="0" borderId="35" xfId="0" applyFont="1" applyBorder="1" applyAlignment="1" applyProtection="1">
      <alignment horizontal="center" vertical="top" wrapText="1"/>
      <protection locked="0"/>
    </xf>
    <xf numFmtId="4" fontId="1" fillId="0" borderId="35" xfId="0" applyNumberFormat="1" applyFont="1" applyBorder="1" applyAlignment="1" applyProtection="1">
      <alignment horizontal="center" vertical="top" wrapText="1"/>
      <protection locked="0"/>
    </xf>
    <xf numFmtId="0" fontId="2" fillId="0" borderId="35" xfId="0" applyFont="1" applyBorder="1" applyAlignment="1" applyProtection="1">
      <alignment horizontal="justify" vertical="top" wrapText="1"/>
      <protection locked="0"/>
    </xf>
    <xf numFmtId="0" fontId="2" fillId="0" borderId="44" xfId="0" applyFont="1" applyBorder="1" applyAlignment="1" applyProtection="1">
      <alignment horizontal="justify" vertical="top" wrapText="1"/>
      <protection locked="0"/>
    </xf>
    <xf numFmtId="0" fontId="1" fillId="0" borderId="35" xfId="0" applyFont="1" applyBorder="1" applyAlignment="1" applyProtection="1">
      <alignment horizontal="justify" vertical="top" wrapText="1"/>
      <protection locked="0"/>
    </xf>
    <xf numFmtId="0" fontId="2" fillId="0" borderId="35" xfId="0" applyFont="1" applyBorder="1" applyAlignment="1" applyProtection="1">
      <alignment horizontal="center" wrapText="1"/>
      <protection locked="0"/>
    </xf>
    <xf numFmtId="0" fontId="1" fillId="0" borderId="35" xfId="0" applyFont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0" fontId="1" fillId="0" borderId="35" xfId="0" applyFont="1" applyBorder="1" applyAlignment="1" applyProtection="1">
      <alignment horizontal="left" wrapText="1"/>
      <protection locked="0"/>
    </xf>
    <xf numFmtId="2" fontId="1" fillId="0" borderId="35" xfId="0" applyNumberFormat="1" applyFont="1" applyBorder="1" applyAlignment="1" applyProtection="1">
      <alignment horizontal="center" vertical="top" wrapText="1"/>
      <protection locked="0"/>
    </xf>
    <xf numFmtId="0" fontId="2" fillId="0" borderId="31" xfId="0" applyFont="1" applyBorder="1" applyAlignment="1" applyProtection="1">
      <alignment horizontal="justify" vertical="top" wrapText="1"/>
      <protection locked="0"/>
    </xf>
    <xf numFmtId="0" fontId="2" fillId="0" borderId="24" xfId="0" applyFont="1" applyBorder="1" applyAlignment="1" applyProtection="1">
      <alignment horizontal="justify" vertical="top" wrapText="1"/>
      <protection locked="0"/>
    </xf>
    <xf numFmtId="0" fontId="2" fillId="0" borderId="48" xfId="0" applyFont="1" applyBorder="1" applyAlignment="1" applyProtection="1">
      <alignment horizontal="justify" vertical="top" wrapText="1"/>
      <protection locked="0"/>
    </xf>
    <xf numFmtId="4" fontId="6" fillId="0" borderId="48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10" xfId="0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1" fillId="0" borderId="9" xfId="0" applyFont="1" applyBorder="1" applyAlignment="1" applyProtection="1">
      <alignment horizontal="justify" vertical="top" wrapText="1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4" fontId="18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2" fontId="1" fillId="0" borderId="35" xfId="0" applyNumberFormat="1" applyFont="1" applyBorder="1" applyAlignment="1" applyProtection="1">
      <alignment horizontal="center" wrapText="1"/>
      <protection locked="0"/>
    </xf>
    <xf numFmtId="12" fontId="10" fillId="0" borderId="35" xfId="0" applyNumberFormat="1" applyFont="1" applyBorder="1" applyAlignment="1" applyProtection="1">
      <alignment horizontal="center" wrapText="1"/>
      <protection locked="0"/>
    </xf>
    <xf numFmtId="12" fontId="0" fillId="0" borderId="0" xfId="0" applyNumberFormat="1" applyProtection="1">
      <protection locked="0"/>
    </xf>
    <xf numFmtId="12" fontId="0" fillId="0" borderId="0" xfId="0" applyNumberFormat="1"/>
    <xf numFmtId="12" fontId="9" fillId="3" borderId="0" xfId="0" applyNumberFormat="1" applyFont="1" applyFill="1" applyAlignment="1">
      <alignment vertical="center"/>
    </xf>
    <xf numFmtId="12" fontId="9" fillId="3" borderId="0" xfId="0" applyNumberFormat="1" applyFont="1" applyFill="1"/>
    <xf numFmtId="49" fontId="1" fillId="0" borderId="35" xfId="0" applyNumberFormat="1" applyFont="1" applyBorder="1" applyAlignment="1" applyProtection="1">
      <alignment horizontal="center" wrapText="1"/>
      <protection locked="0"/>
    </xf>
    <xf numFmtId="20" fontId="2" fillId="0" borderId="35" xfId="0" applyNumberFormat="1" applyFont="1" applyBorder="1" applyAlignment="1" applyProtection="1">
      <alignment horizontal="center" vertical="top" wrapText="1"/>
      <protection locked="0"/>
    </xf>
    <xf numFmtId="49" fontId="19" fillId="0" borderId="7" xfId="0" applyNumberFormat="1" applyFont="1" applyBorder="1" applyAlignment="1" applyProtection="1">
      <alignment horizontal="left" vertical="top" wrapText="1"/>
      <protection locked="0"/>
    </xf>
    <xf numFmtId="2" fontId="1" fillId="0" borderId="35" xfId="0" applyNumberFormat="1" applyFont="1" applyBorder="1" applyAlignment="1" applyProtection="1">
      <alignment horizontal="center" wrapText="1"/>
      <protection locked="0"/>
    </xf>
    <xf numFmtId="2" fontId="2" fillId="0" borderId="48" xfId="0" applyNumberFormat="1" applyFont="1" applyBorder="1" applyAlignment="1" applyProtection="1">
      <alignment horizontal="justify" vertical="top" wrapText="1"/>
      <protection locked="0"/>
    </xf>
    <xf numFmtId="14" fontId="1" fillId="0" borderId="44" xfId="0" applyNumberFormat="1" applyFont="1" applyBorder="1" applyAlignment="1" applyProtection="1">
      <alignment horizontal="justify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top" wrapText="1"/>
      <protection locked="0"/>
    </xf>
    <xf numFmtId="2" fontId="19" fillId="0" borderId="15" xfId="0" applyNumberFormat="1" applyFont="1" applyBorder="1" applyAlignment="1" applyProtection="1">
      <alignment horizontal="left" vertical="top" wrapText="1"/>
      <protection locked="0"/>
    </xf>
    <xf numFmtId="20" fontId="1" fillId="0" borderId="35" xfId="0" applyNumberFormat="1" applyFont="1" applyBorder="1" applyAlignment="1" applyProtection="1">
      <alignment horizontal="center" vertical="top" wrapText="1"/>
      <protection locked="0"/>
    </xf>
    <xf numFmtId="20" fontId="1" fillId="0" borderId="35" xfId="0" applyNumberFormat="1" applyFont="1" applyBorder="1" applyAlignment="1" applyProtection="1">
      <alignment horizontal="center" wrapText="1"/>
      <protection locked="0"/>
    </xf>
    <xf numFmtId="20" fontId="1" fillId="0" borderId="35" xfId="0" applyNumberFormat="1" applyFont="1" applyBorder="1" applyAlignment="1" applyProtection="1">
      <alignment horizontal="justify" wrapText="1"/>
      <protection locked="0"/>
    </xf>
    <xf numFmtId="20" fontId="1" fillId="0" borderId="35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1" fillId="0" borderId="52" xfId="0" applyFont="1" applyBorder="1" applyAlignment="1" applyProtection="1">
      <alignment horizontal="left" vertical="top" wrapText="1"/>
      <protection locked="0"/>
    </xf>
    <xf numFmtId="0" fontId="19" fillId="0" borderId="32" xfId="0" applyFont="1" applyBorder="1" applyAlignment="1" applyProtection="1">
      <alignment horizontal="justify" vertical="top" wrapText="1"/>
      <protection locked="0"/>
    </xf>
    <xf numFmtId="0" fontId="19" fillId="0" borderId="23" xfId="0" applyFont="1" applyBorder="1" applyAlignment="1" applyProtection="1">
      <alignment horizontal="justify" vertical="top" wrapText="1"/>
      <protection locked="0"/>
    </xf>
    <xf numFmtId="0" fontId="19" fillId="0" borderId="54" xfId="0" applyFont="1" applyBorder="1" applyAlignment="1" applyProtection="1">
      <alignment horizontal="justify" vertical="top" wrapText="1"/>
      <protection locked="0"/>
    </xf>
    <xf numFmtId="0" fontId="19" fillId="0" borderId="24" xfId="0" applyFont="1" applyBorder="1" applyAlignment="1" applyProtection="1">
      <alignment horizontal="justify" vertical="top" wrapText="1"/>
      <protection locked="0"/>
    </xf>
    <xf numFmtId="0" fontId="0" fillId="0" borderId="9" xfId="0" applyBorder="1" applyProtection="1"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2" fontId="1" fillId="0" borderId="7" xfId="0" applyNumberFormat="1" applyFont="1" applyBorder="1" applyAlignment="1" applyProtection="1">
      <alignment horizontal="center" vertical="top" wrapText="1"/>
      <protection locked="0"/>
    </xf>
    <xf numFmtId="2" fontId="1" fillId="0" borderId="45" xfId="0" applyNumberFormat="1" applyFont="1" applyBorder="1" applyAlignment="1" applyProtection="1">
      <alignment horizontal="center" vertical="top" wrapText="1"/>
      <protection locked="0"/>
    </xf>
    <xf numFmtId="2" fontId="1" fillId="0" borderId="6" xfId="0" applyNumberFormat="1" applyFont="1" applyBorder="1" applyAlignment="1" applyProtection="1">
      <alignment horizontal="center" vertical="top" wrapText="1"/>
      <protection locked="0"/>
    </xf>
    <xf numFmtId="2" fontId="20" fillId="0" borderId="7" xfId="0" applyNumberFormat="1" applyFont="1" applyBorder="1" applyAlignment="1">
      <alignment horizontal="center" vertical="top" wrapText="1"/>
    </xf>
    <xf numFmtId="2" fontId="20" fillId="0" borderId="45" xfId="0" applyNumberFormat="1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 applyProtection="1">
      <alignment horizontal="center" vertical="top" wrapText="1"/>
      <protection locked="0"/>
    </xf>
    <xf numFmtId="0" fontId="6" fillId="0" borderId="22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 applyProtection="1">
      <alignment horizontal="center" wrapText="1"/>
      <protection locked="0"/>
    </xf>
    <xf numFmtId="0" fontId="6" fillId="0" borderId="41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7" fillId="0" borderId="25" xfId="0" applyFont="1" applyBorder="1" applyAlignment="1" applyProtection="1">
      <alignment horizontal="center" wrapText="1"/>
      <protection locked="0"/>
    </xf>
    <xf numFmtId="0" fontId="7" fillId="0" borderId="26" xfId="0" applyFont="1" applyBorder="1" applyAlignment="1" applyProtection="1">
      <alignment horizontal="center" wrapText="1"/>
      <protection locked="0"/>
    </xf>
    <xf numFmtId="0" fontId="7" fillId="0" borderId="27" xfId="0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6" xfId="0" applyFont="1" applyBorder="1" applyAlignment="1" applyProtection="1">
      <alignment horizontal="justify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Border="1"/>
    <xf numFmtId="0" fontId="13" fillId="0" borderId="55" xfId="0" applyFont="1" applyBorder="1" applyAlignment="1" applyProtection="1">
      <alignment horizontal="center" vertical="top" wrapText="1"/>
      <protection locked="0"/>
    </xf>
    <xf numFmtId="0" fontId="0" fillId="0" borderId="47" xfId="0" applyBorder="1"/>
    <xf numFmtId="0" fontId="1" fillId="0" borderId="1" xfId="0" applyFont="1" applyBorder="1" applyAlignment="1" applyProtection="1">
      <alignment horizontal="justify" vertical="top" wrapText="1"/>
      <protection locked="0"/>
    </xf>
    <xf numFmtId="0" fontId="1" fillId="0" borderId="2" xfId="0" applyFont="1" applyBorder="1" applyAlignment="1" applyProtection="1">
      <alignment horizontal="justify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" fillId="0" borderId="57" xfId="0" applyFont="1" applyBorder="1" applyAlignment="1" applyProtection="1">
      <alignment horizontal="center" vertical="top" wrapText="1"/>
      <protection locked="0"/>
    </xf>
    <xf numFmtId="0" fontId="1" fillId="0" borderId="37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8" xfId="0" applyFont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justify" vertical="top" wrapText="1"/>
      <protection locked="0"/>
    </xf>
    <xf numFmtId="0" fontId="1" fillId="0" borderId="14" xfId="0" applyFont="1" applyBorder="1" applyAlignment="1" applyProtection="1">
      <alignment horizontal="justify" vertical="top" wrapText="1"/>
      <protection locked="0"/>
    </xf>
    <xf numFmtId="0" fontId="1" fillId="0" borderId="46" xfId="0" applyFont="1" applyBorder="1" applyAlignment="1" applyProtection="1">
      <alignment horizontal="left" vertical="top" wrapText="1"/>
      <protection locked="0"/>
    </xf>
    <xf numFmtId="0" fontId="1" fillId="0" borderId="47" xfId="0" applyFont="1" applyBorder="1" applyAlignment="1" applyProtection="1">
      <alignment horizontal="left" vertical="top" wrapText="1"/>
      <protection locked="0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horizontal="center" wrapText="1"/>
      <protection locked="0"/>
    </xf>
    <xf numFmtId="0" fontId="6" fillId="0" borderId="36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 textRotation="90" wrapText="1"/>
      <protection locked="0"/>
    </xf>
    <xf numFmtId="0" fontId="8" fillId="0" borderId="23" xfId="0" applyFont="1" applyBorder="1" applyAlignment="1" applyProtection="1">
      <alignment horizontal="center" textRotation="90" wrapText="1"/>
      <protection locked="0"/>
    </xf>
    <xf numFmtId="0" fontId="8" fillId="0" borderId="41" xfId="0" applyFont="1" applyBorder="1" applyAlignment="1" applyProtection="1">
      <alignment horizontal="center" textRotation="90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35" xfId="0" applyFont="1" applyBorder="1" applyAlignment="1" applyProtection="1">
      <alignment horizontal="center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37" xfId="0" applyFont="1" applyBorder="1" applyAlignment="1" applyProtection="1">
      <alignment horizontal="center" wrapText="1"/>
      <protection locked="0"/>
    </xf>
    <xf numFmtId="0" fontId="6" fillId="0" borderId="38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39" xfId="0" applyFont="1" applyBorder="1" applyAlignment="1" applyProtection="1">
      <alignment horizontal="center" wrapText="1"/>
      <protection locked="0"/>
    </xf>
    <xf numFmtId="0" fontId="6" fillId="0" borderId="43" xfId="0" applyFont="1" applyBorder="1" applyAlignment="1" applyProtection="1">
      <alignment horizontal="center" wrapText="1"/>
      <protection locked="0"/>
    </xf>
    <xf numFmtId="12" fontId="1" fillId="0" borderId="25" xfId="0" applyNumberFormat="1" applyFont="1" applyBorder="1" applyAlignment="1" applyProtection="1">
      <alignment horizontal="left" wrapText="1"/>
      <protection locked="0"/>
    </xf>
    <xf numFmtId="12" fontId="1" fillId="0" borderId="27" xfId="0" applyNumberFormat="1" applyFont="1" applyBorder="1" applyAlignment="1" applyProtection="1">
      <alignment horizontal="left" wrapText="1"/>
      <protection locked="0"/>
    </xf>
    <xf numFmtId="2" fontId="1" fillId="0" borderId="25" xfId="0" applyNumberFormat="1" applyFont="1" applyBorder="1" applyAlignment="1" applyProtection="1">
      <alignment horizontal="center" wrapText="1"/>
      <protection locked="0"/>
    </xf>
    <xf numFmtId="2" fontId="1" fillId="0" borderId="26" xfId="0" applyNumberFormat="1" applyFont="1" applyBorder="1" applyAlignment="1" applyProtection="1">
      <alignment horizontal="center" wrapText="1"/>
      <protection locked="0"/>
    </xf>
    <xf numFmtId="2" fontId="1" fillId="0" borderId="27" xfId="0" applyNumberFormat="1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2" fontId="20" fillId="0" borderId="7" xfId="0" applyNumberFormat="1" applyFont="1" applyBorder="1" applyAlignment="1" applyProtection="1">
      <alignment horizontal="center" vertical="top" wrapText="1"/>
      <protection locked="0"/>
    </xf>
    <xf numFmtId="2" fontId="20" fillId="0" borderId="45" xfId="0" applyNumberFormat="1" applyFont="1" applyBorder="1" applyAlignment="1" applyProtection="1">
      <alignment horizontal="center" vertical="top" wrapText="1"/>
      <protection locked="0"/>
    </xf>
    <xf numFmtId="2" fontId="20" fillId="0" borderId="8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2" fontId="20" fillId="0" borderId="6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2" fontId="2" fillId="0" borderId="7" xfId="0" applyNumberFormat="1" applyFont="1" applyBorder="1" applyAlignment="1" applyProtection="1">
      <alignment horizontal="center" vertical="top" wrapText="1"/>
      <protection locked="0"/>
    </xf>
    <xf numFmtId="2" fontId="2" fillId="0" borderId="45" xfId="0" applyNumberFormat="1" applyFont="1" applyBorder="1" applyAlignment="1" applyProtection="1">
      <alignment horizontal="center" vertical="top" wrapText="1"/>
      <protection locked="0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/>
    </xf>
    <xf numFmtId="0" fontId="3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3" fillId="0" borderId="10" xfId="0" applyFont="1" applyBorder="1" applyAlignment="1" applyProtection="1">
      <alignment horizontal="justify" vertical="top" wrapText="1"/>
      <protection locked="0"/>
    </xf>
    <xf numFmtId="0" fontId="2" fillId="0" borderId="7" xfId="0" applyFont="1" applyBorder="1" applyAlignment="1" applyProtection="1">
      <alignment horizontal="justify" vertical="top" wrapText="1"/>
      <protection locked="0"/>
    </xf>
    <xf numFmtId="0" fontId="2" fillId="0" borderId="6" xfId="0" applyFont="1" applyBorder="1" applyAlignment="1" applyProtection="1">
      <alignment horizontal="justify" vertical="top" wrapText="1"/>
      <protection locked="0"/>
    </xf>
    <xf numFmtId="0" fontId="2" fillId="0" borderId="21" xfId="0" applyFont="1" applyBorder="1" applyAlignment="1" applyProtection="1">
      <alignment horizontal="justify" vertical="top" wrapText="1"/>
      <protection locked="0"/>
    </xf>
    <xf numFmtId="0" fontId="2" fillId="0" borderId="38" xfId="0" applyFont="1" applyBorder="1" applyAlignment="1" applyProtection="1">
      <alignment horizontal="justify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37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2" fontId="2" fillId="0" borderId="21" xfId="0" applyNumberFormat="1" applyFont="1" applyBorder="1" applyAlignment="1" applyProtection="1">
      <alignment horizontal="center" vertical="top" wrapText="1"/>
      <protection locked="0"/>
    </xf>
    <xf numFmtId="2" fontId="2" fillId="0" borderId="37" xfId="0" applyNumberFormat="1" applyFont="1" applyBorder="1" applyAlignment="1" applyProtection="1">
      <alignment horizontal="center" vertical="top" wrapText="1"/>
      <protection locked="0"/>
    </xf>
    <xf numFmtId="2" fontId="2" fillId="0" borderId="39" xfId="0" applyNumberFormat="1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10" xfId="0" applyFont="1" applyBorder="1" applyAlignment="1" applyProtection="1">
      <alignment horizontal="justify" vertical="top" wrapText="1"/>
      <protection locked="0"/>
    </xf>
    <xf numFmtId="0" fontId="3" fillId="0" borderId="46" xfId="0" applyFont="1" applyBorder="1" applyAlignment="1" applyProtection="1">
      <alignment horizontal="center" vertical="top" wrapText="1"/>
      <protection locked="0"/>
    </xf>
    <xf numFmtId="0" fontId="3" fillId="0" borderId="47" xfId="0" applyFont="1" applyBorder="1" applyAlignment="1" applyProtection="1">
      <alignment horizontal="center" vertical="top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48" xfId="0" applyFont="1" applyBorder="1" applyAlignment="1" applyProtection="1">
      <alignment horizontal="center" vertical="top" wrapText="1"/>
      <protection locked="0"/>
    </xf>
    <xf numFmtId="2" fontId="3" fillId="0" borderId="49" xfId="0" applyNumberFormat="1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51" xfId="0" applyFont="1" applyBorder="1" applyAlignment="1" applyProtection="1">
      <alignment horizontal="justify" vertical="top" wrapText="1"/>
      <protection locked="0"/>
    </xf>
    <xf numFmtId="0" fontId="1" fillId="0" borderId="52" xfId="0" applyFont="1" applyBorder="1" applyAlignment="1" applyProtection="1">
      <alignment horizontal="justify" vertical="top" wrapText="1"/>
      <protection locked="0"/>
    </xf>
    <xf numFmtId="0" fontId="1" fillId="0" borderId="53" xfId="0" applyFont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10" xfId="0" applyBorder="1" applyAlignment="1" applyProtection="1">
      <alignment horizontal="justify" vertical="top" wrapText="1"/>
      <protection locked="0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1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228600</xdr:colOff>
      <xdr:row>3</xdr:row>
      <xdr:rowOff>3495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BE7DDBC-C012-04EF-A799-5200DF4F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11531600" y="0"/>
          <a:ext cx="723900" cy="701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6"/>
  <sheetViews>
    <sheetView tabSelected="1" workbookViewId="0">
      <selection activeCell="S7" sqref="S7"/>
    </sheetView>
  </sheetViews>
  <sheetFormatPr baseColWidth="10" defaultColWidth="8.83203125" defaultRowHeight="15"/>
  <cols>
    <col min="1" max="1" width="13" style="2" customWidth="1"/>
    <col min="2" max="2" width="9.1640625" style="2" customWidth="1"/>
    <col min="3" max="3" width="20.5" style="2" customWidth="1"/>
    <col min="4" max="4" width="11.6640625" style="2" customWidth="1"/>
    <col min="5" max="5" width="9.1640625" style="2"/>
    <col min="6" max="6" width="9.33203125" style="2" customWidth="1"/>
    <col min="7" max="8" width="9.1640625" style="2"/>
    <col min="9" max="9" width="12.5" style="2" customWidth="1"/>
    <col min="10" max="13" width="9.1640625" style="2"/>
    <col min="14" max="14" width="4.83203125" style="2" customWidth="1"/>
    <col min="15" max="15" width="6.1640625" style="2" customWidth="1"/>
    <col min="16" max="16" width="6.5" style="2" customWidth="1"/>
    <col min="17" max="17" width="6.33203125" style="2" customWidth="1"/>
    <col min="18" max="18" width="4.5" style="2" customWidth="1"/>
    <col min="19" max="19" width="9.1640625" style="2"/>
    <col min="20" max="32" width="9.1640625"/>
    <col min="33" max="48" width="9.1640625" style="2"/>
  </cols>
  <sheetData>
    <row r="1" spans="1:48" ht="16.5" customHeight="1" thickTop="1">
      <c r="A1" s="116" t="s">
        <v>0</v>
      </c>
      <c r="B1" s="117"/>
      <c r="C1" s="118"/>
      <c r="D1" s="119"/>
      <c r="E1" s="122" t="s">
        <v>38</v>
      </c>
      <c r="F1" s="123"/>
      <c r="G1" s="123"/>
      <c r="H1" s="123"/>
      <c r="I1" s="123"/>
      <c r="J1" s="123"/>
      <c r="K1" s="123"/>
      <c r="L1" s="123"/>
      <c r="M1" s="1"/>
      <c r="N1" s="1"/>
      <c r="O1" s="124"/>
      <c r="P1" s="125"/>
      <c r="Q1" s="125"/>
      <c r="R1" s="125"/>
      <c r="S1" s="85"/>
    </row>
    <row r="2" spans="1:48" ht="18">
      <c r="A2" s="108" t="s">
        <v>1</v>
      </c>
      <c r="B2" s="109"/>
      <c r="C2" s="110"/>
      <c r="D2" s="111"/>
      <c r="E2" s="120" t="s">
        <v>39</v>
      </c>
      <c r="F2" s="121"/>
      <c r="G2" s="121"/>
      <c r="H2" s="121"/>
      <c r="I2" s="121"/>
      <c r="J2" s="121"/>
      <c r="K2" s="121"/>
      <c r="L2" s="121"/>
      <c r="M2" s="3"/>
      <c r="N2" s="1"/>
      <c r="O2" s="126"/>
      <c r="P2" s="127"/>
      <c r="Q2" s="127"/>
      <c r="R2" s="127"/>
      <c r="S2" s="85"/>
    </row>
    <row r="3" spans="1:48" ht="21.75" customHeight="1" thickBot="1">
      <c r="A3" s="108" t="s">
        <v>2</v>
      </c>
      <c r="B3" s="109"/>
      <c r="C3" s="68"/>
      <c r="D3" s="4"/>
      <c r="E3" s="120" t="s">
        <v>35</v>
      </c>
      <c r="F3" s="121"/>
      <c r="G3" s="121"/>
      <c r="H3" s="121"/>
      <c r="I3" s="121"/>
      <c r="J3" s="121"/>
      <c r="K3" s="121"/>
      <c r="L3" s="121"/>
      <c r="N3" s="80"/>
      <c r="O3" s="128"/>
      <c r="P3" s="129"/>
      <c r="Q3" s="129"/>
      <c r="R3" s="129"/>
      <c r="S3" s="85"/>
    </row>
    <row r="4" spans="1:48" ht="29.25" customHeight="1" thickTop="1" thickBot="1">
      <c r="A4" s="108" t="s">
        <v>3</v>
      </c>
      <c r="B4" s="109"/>
      <c r="C4" s="110"/>
      <c r="D4" s="111"/>
      <c r="E4" s="1"/>
      <c r="F4" s="78"/>
      <c r="G4" s="78"/>
      <c r="H4" s="78"/>
      <c r="I4" s="78"/>
      <c r="J4" s="78"/>
      <c r="K4" s="79"/>
      <c r="L4" s="112" t="s">
        <v>4</v>
      </c>
      <c r="M4" s="113"/>
      <c r="N4" s="113"/>
      <c r="O4" s="114"/>
      <c r="P4" s="115"/>
      <c r="Q4" s="115"/>
      <c r="R4" s="115"/>
      <c r="S4" s="85"/>
    </row>
    <row r="5" spans="1:48" ht="17" thickBot="1">
      <c r="A5" s="130" t="s">
        <v>5</v>
      </c>
      <c r="B5" s="131"/>
      <c r="C5" s="73"/>
      <c r="D5" s="6"/>
      <c r="E5" s="7"/>
      <c r="F5" s="5"/>
      <c r="G5" s="5"/>
      <c r="H5" s="5"/>
      <c r="I5" s="5"/>
      <c r="J5" s="5"/>
      <c r="K5" s="40"/>
      <c r="L5" s="132" t="s">
        <v>6</v>
      </c>
      <c r="M5" s="133"/>
      <c r="N5" s="134"/>
      <c r="O5" s="84">
        <v>0</v>
      </c>
      <c r="P5" s="81">
        <v>0</v>
      </c>
      <c r="Q5" s="82">
        <v>0</v>
      </c>
      <c r="R5" s="83">
        <v>0</v>
      </c>
    </row>
    <row r="6" spans="1:48">
      <c r="A6" s="95" t="s">
        <v>7</v>
      </c>
      <c r="B6" s="98" t="s">
        <v>8</v>
      </c>
      <c r="C6" s="99"/>
      <c r="D6" s="98" t="s">
        <v>9</v>
      </c>
      <c r="E6" s="99"/>
      <c r="F6" s="102" t="s">
        <v>10</v>
      </c>
      <c r="G6" s="103"/>
      <c r="H6" s="104"/>
      <c r="I6" s="105" t="s">
        <v>11</v>
      </c>
      <c r="J6" s="106"/>
      <c r="K6" s="105" t="s">
        <v>12</v>
      </c>
      <c r="L6" s="107"/>
      <c r="M6" s="107"/>
      <c r="N6" s="106"/>
      <c r="O6" s="136" t="s">
        <v>13</v>
      </c>
      <c r="P6" s="137"/>
      <c r="Q6" s="137"/>
      <c r="R6" s="138"/>
      <c r="W6" s="9">
        <f>O27</f>
        <v>0</v>
      </c>
    </row>
    <row r="7" spans="1:48" ht="29">
      <c r="A7" s="96"/>
      <c r="B7" s="98"/>
      <c r="C7" s="99"/>
      <c r="D7" s="10"/>
      <c r="E7" s="10"/>
      <c r="F7" s="142" t="s">
        <v>14</v>
      </c>
      <c r="G7" s="10" t="s">
        <v>15</v>
      </c>
      <c r="H7" s="11" t="s">
        <v>16</v>
      </c>
      <c r="I7" s="145" t="s">
        <v>17</v>
      </c>
      <c r="J7" s="10" t="s">
        <v>16</v>
      </c>
      <c r="K7" s="11" t="s">
        <v>18</v>
      </c>
      <c r="L7" s="139" t="s">
        <v>19</v>
      </c>
      <c r="M7" s="140"/>
      <c r="N7" s="148"/>
      <c r="O7" s="139"/>
      <c r="P7" s="140"/>
      <c r="Q7" s="140"/>
      <c r="R7" s="141"/>
      <c r="W7" s="12">
        <f>W6</f>
        <v>0</v>
      </c>
      <c r="X7" s="13"/>
      <c r="Y7" s="14"/>
      <c r="Z7" s="14"/>
      <c r="AA7" s="14"/>
      <c r="AB7" s="14"/>
    </row>
    <row r="8" spans="1:48">
      <c r="A8" s="96"/>
      <c r="B8" s="98"/>
      <c r="C8" s="99"/>
      <c r="D8" s="11" t="s">
        <v>20</v>
      </c>
      <c r="E8" s="15" t="s">
        <v>21</v>
      </c>
      <c r="F8" s="143"/>
      <c r="G8" s="10"/>
      <c r="H8" s="11"/>
      <c r="I8" s="146"/>
      <c r="J8" s="11"/>
      <c r="K8" s="11"/>
      <c r="L8" s="149" t="s">
        <v>22</v>
      </c>
      <c r="M8" s="150"/>
      <c r="N8" s="151"/>
      <c r="O8" s="149" t="s">
        <v>22</v>
      </c>
      <c r="P8" s="150"/>
      <c r="Q8" s="150"/>
      <c r="R8" s="153"/>
      <c r="W8" s="16">
        <f>MOD(W7,100000000)</f>
        <v>0</v>
      </c>
      <c r="X8" s="17"/>
      <c r="Y8" s="17" t="str">
        <f>IF(W8&lt;10000000,"",IF(W8&lt;20000000,"on",IF(W8&lt;30000000," yirmi",IF(W8&lt;40000000,"otuz",IF(W8&lt;50000000,"kırk",IF(W8&lt;60000000,"elli",""))))))</f>
        <v/>
      </c>
      <c r="Z8" s="17" t="str">
        <f>IF(W8&gt;=100000000,"",IF(W8&gt;=90000000,"doksan",IF(W8&gt;=80000000,"seksen",IF(W8&gt;=70000000,"yetmiş",IF(W8&gt;=60000000,"altmış","")))))</f>
        <v/>
      </c>
      <c r="AA8" s="17" t="str">
        <f>IF(W8&lt;10000000,"",Y8&amp;Z8)</f>
        <v/>
      </c>
      <c r="AB8" s="18"/>
    </row>
    <row r="9" spans="1:48" ht="16" thickBot="1">
      <c r="A9" s="97"/>
      <c r="B9" s="100"/>
      <c r="C9" s="101"/>
      <c r="D9" s="19"/>
      <c r="E9" s="20"/>
      <c r="F9" s="144"/>
      <c r="G9" s="19" t="s">
        <v>22</v>
      </c>
      <c r="H9" s="19" t="s">
        <v>22</v>
      </c>
      <c r="I9" s="147"/>
      <c r="J9" s="19" t="s">
        <v>22</v>
      </c>
      <c r="K9" s="19"/>
      <c r="L9" s="100"/>
      <c r="M9" s="152"/>
      <c r="N9" s="101"/>
      <c r="O9" s="100"/>
      <c r="P9" s="152"/>
      <c r="Q9" s="152"/>
      <c r="R9" s="154"/>
      <c r="W9" s="16">
        <f>MOD(W7,10000000)</f>
        <v>0</v>
      </c>
      <c r="X9" s="17"/>
      <c r="Y9" s="17" t="str">
        <f>IF(W9&lt;1000000,"milyon",IF(W9&lt;2000000,"birmilyon",IF(W9&lt;3000000,"ikimilyon",IF(W9&lt;4000000,"üçmilyon",IF(W9&lt;5000000,"dörtmilyon",IF(W9&lt;6000000,"beşmilyon",""))))))</f>
        <v>milyon</v>
      </c>
      <c r="Z9" s="17" t="str">
        <f>IF(W9&gt;=10000000,"",IF(W9&gt;=9000000,"dokuzmilyon",IF(W9&gt;=8000000,"sekizmilyon",IF(W9&gt;=7000000,"yedimilyon",IF(W9&gt;=6000000,"altımilyon","")))))</f>
        <v/>
      </c>
      <c r="AA9" s="17" t="str">
        <f>IF(W7&lt;1000000,"",Y9&amp;Z9)</f>
        <v/>
      </c>
      <c r="AB9" s="18"/>
    </row>
    <row r="10" spans="1:48" s="63" customFormat="1">
      <c r="A10" s="71"/>
      <c r="B10" s="155"/>
      <c r="C10" s="156"/>
      <c r="D10" s="75"/>
      <c r="E10" s="76"/>
      <c r="F10" s="66"/>
      <c r="G10" s="23"/>
      <c r="H10" s="23"/>
      <c r="I10" s="61"/>
      <c r="J10" s="69"/>
      <c r="K10" s="60"/>
      <c r="L10" s="157"/>
      <c r="M10" s="158"/>
      <c r="N10" s="159"/>
      <c r="O10" s="91"/>
      <c r="P10" s="92"/>
      <c r="Q10" s="92"/>
      <c r="R10" s="93"/>
      <c r="S10" s="62"/>
      <c r="W10" s="64">
        <f>MOD(W9,1000000)</f>
        <v>0</v>
      </c>
      <c r="X10" s="65"/>
      <c r="Y10" s="65" t="str">
        <f>IF(W10&lt;100000,"",IF(W10&lt;200000,"yüz",IF(W10&lt;300000,"ikiyüz",IF(W10&lt;400000,"üçyüz",IF(W10&lt;500000,"dörtyüz",IF(W10&lt;600000,"beşyüz",""))))))</f>
        <v/>
      </c>
      <c r="Z10" s="65" t="str">
        <f>IF(W10&gt;=1000000,"",IF(W10&gt;=900000,"dokuzyüz",IF(W10&gt;=800000,"sekizyüz",IF(W10&gt;=700000,"yediyüz",IF(W10&gt;=600000,"altıyüz","")))))</f>
        <v/>
      </c>
      <c r="AA10" s="65" t="str">
        <f>Y10&amp;Z10</f>
        <v/>
      </c>
      <c r="AB10" s="65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</row>
    <row r="11" spans="1:48" ht="16">
      <c r="A11" s="71"/>
      <c r="B11" s="135"/>
      <c r="C11" s="109"/>
      <c r="D11" s="75"/>
      <c r="E11" s="67"/>
      <c r="F11" s="66"/>
      <c r="G11" s="23"/>
      <c r="H11" s="23"/>
      <c r="I11" s="24"/>
      <c r="J11" s="69"/>
      <c r="K11" s="27"/>
      <c r="L11" s="88"/>
      <c r="M11" s="89"/>
      <c r="N11" s="90"/>
      <c r="O11" s="91"/>
      <c r="P11" s="92"/>
      <c r="Q11" s="92"/>
      <c r="R11" s="93"/>
      <c r="W11" s="16">
        <f>MOD(W10,100000)</f>
        <v>0</v>
      </c>
      <c r="X11" s="17"/>
      <c r="Y11" s="17" t="str">
        <f>IF(W11&lt;10000,"",IF(W11&lt;20000,"on",IF(W11&lt;30000,"yirmi",IF(W11&lt;40000,"otuz",IF(W11&lt;50000,"kırk",IF(W11&lt;60000,"elli",""))))))</f>
        <v/>
      </c>
      <c r="Z11" s="17" t="str">
        <f>IF(W11&gt;=100000,"",IF(W11&gt;=90000,"doksan",IF(W11&gt;=80000,"seksen",IF(W11&gt;=70000,"yetmiş",IF(W11&gt;=60000,"altmış","")))))</f>
        <v/>
      </c>
      <c r="AA11" s="17" t="str">
        <f>Y11&amp;Z11&amp;IF(AA13="",AB11,"")</f>
        <v/>
      </c>
      <c r="AB11" s="17" t="str">
        <f>IF(AA10="","","bin")</f>
        <v/>
      </c>
    </row>
    <row r="12" spans="1:48" ht="16">
      <c r="A12" s="71"/>
      <c r="B12" s="86"/>
      <c r="C12" s="87"/>
      <c r="D12" s="75"/>
      <c r="E12" s="67"/>
      <c r="F12" s="66"/>
      <c r="G12" s="23"/>
      <c r="H12" s="23"/>
      <c r="I12" s="24"/>
      <c r="J12" s="69"/>
      <c r="K12" s="27"/>
      <c r="L12" s="88"/>
      <c r="M12" s="89"/>
      <c r="N12" s="90"/>
      <c r="O12" s="91"/>
      <c r="P12" s="92"/>
      <c r="Q12" s="92"/>
      <c r="R12" s="93"/>
      <c r="W12" s="16"/>
      <c r="X12" s="17"/>
      <c r="Y12" s="17"/>
      <c r="Z12" s="17"/>
      <c r="AA12" s="17"/>
      <c r="AB12" s="17"/>
    </row>
    <row r="13" spans="1:48" ht="16">
      <c r="A13" s="71"/>
      <c r="B13" s="166"/>
      <c r="C13" s="167"/>
      <c r="D13" s="25"/>
      <c r="E13" s="74"/>
      <c r="F13" s="72"/>
      <c r="G13" s="27"/>
      <c r="H13" s="23"/>
      <c r="I13" s="24"/>
      <c r="J13" s="69"/>
      <c r="K13" s="27"/>
      <c r="L13" s="88"/>
      <c r="M13" s="89"/>
      <c r="N13" s="90"/>
      <c r="O13" s="91"/>
      <c r="P13" s="92"/>
      <c r="Q13" s="92"/>
      <c r="R13" s="93"/>
      <c r="W13" s="16">
        <f>MOD(W11,10000)</f>
        <v>0</v>
      </c>
      <c r="X13" s="17"/>
      <c r="Y13" s="17" t="str">
        <f>IF(W13&lt;1000,"",IF(W13&lt;2000,"bin",IF(W13&lt;3000,"ikibin",IF(W13&lt;4000,"üçbin",IF(W13&lt;5000,"dörtbin",IF(W13&lt;6000,"beşbin",""))))))</f>
        <v/>
      </c>
      <c r="Z13" s="17" t="str">
        <f>IF(W13&gt;=10000,"",IF(W13&gt;=9000,"dokuzbin",IF(W13&gt;=8000,"sekizbin",IF(W13&gt;=7000,"yedibin",IF(W13&gt;=6000,"altıbin","")))))</f>
        <v/>
      </c>
      <c r="AA13" s="17" t="str">
        <f>IF(W11&lt;1000,"",Y13&amp;Z13)</f>
        <v/>
      </c>
      <c r="AB13" s="17"/>
    </row>
    <row r="14" spans="1:48">
      <c r="A14" s="71"/>
      <c r="B14" s="135"/>
      <c r="C14" s="109"/>
      <c r="D14" s="32"/>
      <c r="E14" s="77"/>
      <c r="F14" s="72"/>
      <c r="G14" s="27"/>
      <c r="H14" s="23"/>
      <c r="I14" s="24"/>
      <c r="J14" s="23"/>
      <c r="K14" s="27"/>
      <c r="L14" s="88"/>
      <c r="M14" s="89"/>
      <c r="N14" s="90"/>
      <c r="O14" s="88"/>
      <c r="P14" s="89"/>
      <c r="Q14" s="89"/>
      <c r="R14" s="94"/>
      <c r="W14" s="16"/>
      <c r="X14" s="17"/>
      <c r="Y14" s="17"/>
      <c r="Z14" s="17"/>
      <c r="AA14" s="17"/>
      <c r="AB14" s="17"/>
    </row>
    <row r="15" spans="1:48">
      <c r="A15" s="71"/>
      <c r="B15" s="86"/>
      <c r="C15" s="87"/>
      <c r="D15" s="32"/>
      <c r="E15" s="77"/>
      <c r="F15" s="72"/>
      <c r="G15" s="27"/>
      <c r="H15" s="23"/>
      <c r="I15" s="24"/>
      <c r="J15" s="23"/>
      <c r="K15" s="27"/>
      <c r="L15" s="88"/>
      <c r="M15" s="89"/>
      <c r="N15" s="90"/>
      <c r="O15" s="88"/>
      <c r="P15" s="89"/>
      <c r="Q15" s="89"/>
      <c r="R15" s="94"/>
      <c r="W15" s="16"/>
      <c r="X15" s="17"/>
      <c r="Y15" s="17"/>
      <c r="Z15" s="17"/>
      <c r="AA15" s="17"/>
      <c r="AB15" s="17"/>
    </row>
    <row r="16" spans="1:48" ht="15.75" customHeight="1">
      <c r="A16" s="71"/>
      <c r="B16" s="86"/>
      <c r="C16" s="87"/>
      <c r="D16" s="28"/>
      <c r="E16" s="67"/>
      <c r="F16" s="26"/>
      <c r="G16" s="27"/>
      <c r="H16" s="23"/>
      <c r="I16" s="24"/>
      <c r="J16" s="69"/>
      <c r="K16" s="27"/>
      <c r="L16" s="88"/>
      <c r="M16" s="89"/>
      <c r="N16" s="90"/>
      <c r="O16" s="91"/>
      <c r="P16" s="92"/>
      <c r="Q16" s="92"/>
      <c r="R16" s="93"/>
      <c r="W16" s="16">
        <f>MOD(W13,1000)</f>
        <v>0</v>
      </c>
      <c r="X16" s="17"/>
      <c r="Y16" s="17" t="str">
        <f>IF(W16&lt;100,"",IF(W16&lt;200,"yüz",IF(W16&lt;300,"ikiyüz",IF(W16&lt;400,"üçyüz",IF(W16&lt;500,"dörtyüz",IF(W16&lt;600,"beşyüz",""))))))</f>
        <v/>
      </c>
      <c r="Z16" s="17" t="str">
        <f>IF(W16&gt;=1000,"",IF(W16&gt;=900,"dokuzyüz",IF(W16&gt;=800,"sekizyüz",IF(W16&gt;=700,"yediyüz",IF(W16&gt;=600,"altıyüz","")))))</f>
        <v/>
      </c>
      <c r="AA16" s="17" t="str">
        <f>Y16&amp;Z16</f>
        <v/>
      </c>
      <c r="AB16" s="17"/>
    </row>
    <row r="17" spans="1:28" ht="16.5" customHeight="1">
      <c r="A17" s="71"/>
      <c r="B17" s="86"/>
      <c r="C17" s="87"/>
      <c r="D17" s="74"/>
      <c r="E17" s="74"/>
      <c r="F17" s="26"/>
      <c r="G17" s="27"/>
      <c r="H17" s="27"/>
      <c r="I17" s="24"/>
      <c r="J17" s="69"/>
      <c r="K17" s="27"/>
      <c r="L17" s="88"/>
      <c r="M17" s="89"/>
      <c r="N17" s="90"/>
      <c r="O17" s="91"/>
      <c r="P17" s="92"/>
      <c r="Q17" s="92"/>
      <c r="R17" s="93"/>
      <c r="W17" s="16">
        <f>MOD(W16,100)</f>
        <v>0</v>
      </c>
      <c r="X17" s="17"/>
      <c r="Y17" s="17" t="str">
        <f>IF(W17&lt;10,"",IF(W17&lt;20,"on",IF(W17&lt;30,"yirmi",IF(W17&lt;40,"otuz",IF(W17&lt;50,"kırk",IF(W17&lt;60,"elli",""))))))</f>
        <v/>
      </c>
      <c r="Z17" s="17" t="str">
        <f>IF(W17&gt;=100,"",IF(W17&gt;=90,"doksan",IF(W17&gt;=80,"seksen",IF(W17&gt;=70,"yetmiş",IF(W17&gt;=60,"altmış","")))))</f>
        <v/>
      </c>
      <c r="AA17" s="17" t="str">
        <f>Y17&amp;Z17</f>
        <v/>
      </c>
      <c r="AB17" s="17" t="str">
        <f>IF(AA16="","","")</f>
        <v/>
      </c>
    </row>
    <row r="18" spans="1:28" ht="15.75" customHeight="1">
      <c r="A18" s="71"/>
      <c r="B18" s="86"/>
      <c r="C18" s="87"/>
      <c r="D18" s="74"/>
      <c r="E18" s="75"/>
      <c r="F18" s="26"/>
      <c r="G18" s="27"/>
      <c r="H18" s="27"/>
      <c r="I18" s="24"/>
      <c r="J18" s="69"/>
      <c r="K18" s="27"/>
      <c r="L18" s="163"/>
      <c r="M18" s="164"/>
      <c r="N18" s="168"/>
      <c r="O18" s="91"/>
      <c r="P18" s="92"/>
      <c r="Q18" s="92"/>
      <c r="R18" s="93"/>
      <c r="W18" s="16">
        <f>MOD(W17,10)</f>
        <v>0</v>
      </c>
      <c r="X18" s="17"/>
      <c r="Y18" s="17" t="str">
        <f>IF(W18&lt;1,"",IF(W18&lt;2,"bir",IF(W18&lt;3,"iki",IF(W18&lt;4,"üç",IF(W18&lt;5,"dört",IF(W18&lt;6,"beş",""))))))</f>
        <v/>
      </c>
      <c r="Z18" s="17" t="str">
        <f>IF(W18&gt;=10,"",IF(W18&gt;=9,"dokuz",IF(W18&gt;=8,"sekiz",IF(W18&gt;=7,"yedi",IF(W18&gt;=6,"altı","")))))</f>
        <v/>
      </c>
      <c r="AA18" s="17" t="str">
        <f>IF(W17&lt;1,"",Y18&amp;Z18)</f>
        <v/>
      </c>
      <c r="AB18" s="17"/>
    </row>
    <row r="19" spans="1:28" ht="16">
      <c r="A19" s="71"/>
      <c r="B19" s="135"/>
      <c r="C19" s="109"/>
      <c r="D19" s="75"/>
      <c r="E19" s="67"/>
      <c r="F19" s="66"/>
      <c r="G19" s="23"/>
      <c r="H19" s="23"/>
      <c r="I19" s="24"/>
      <c r="J19" s="69"/>
      <c r="K19" s="27"/>
      <c r="L19" s="88"/>
      <c r="M19" s="89"/>
      <c r="N19" s="90"/>
      <c r="O19" s="91"/>
      <c r="P19" s="92"/>
      <c r="Q19" s="92"/>
      <c r="R19" s="93"/>
      <c r="W19" s="16">
        <f>ROUND(MOD(W18,1),2)</f>
        <v>0</v>
      </c>
      <c r="X19" s="17"/>
      <c r="Y19" s="17" t="str">
        <f>IF(W19&lt;0.1,"",IF(W19&lt;0.2,"on",IF(W19&lt;0.3,"yirmi",IF(W19&lt;0.4,"otuz",IF(W19&lt;0.5,"kırk",IF(W19&lt;0.6,"elli",""))))))</f>
        <v/>
      </c>
      <c r="Z19" s="17" t="str">
        <f>IF(W19&gt;=1,"",IF(W19&gt;=0.9,"doksan",IF(W19&gt;=0.8,"seksen",IF(W19&gt;=0.7,"yetmiş",IF(W19&gt;=0.6,"altmış","")))))</f>
        <v/>
      </c>
      <c r="AA19" s="17" t="str">
        <f>Y19&amp;Z19</f>
        <v/>
      </c>
      <c r="AB19" s="17" t="s">
        <v>23</v>
      </c>
    </row>
    <row r="20" spans="1:28" ht="16">
      <c r="A20" s="21"/>
      <c r="B20" s="135"/>
      <c r="C20" s="109"/>
      <c r="D20" s="32"/>
      <c r="E20" s="77"/>
      <c r="F20" s="31"/>
      <c r="G20" s="31"/>
      <c r="H20" s="31"/>
      <c r="I20" s="24"/>
      <c r="J20" s="69"/>
      <c r="K20" s="27"/>
      <c r="L20" s="160"/>
      <c r="M20" s="161"/>
      <c r="N20" s="162"/>
      <c r="O20" s="163"/>
      <c r="P20" s="164"/>
      <c r="Q20" s="164"/>
      <c r="R20" s="165"/>
      <c r="W20" s="16">
        <f>ROUND(MOD(W19,0.1),2)</f>
        <v>0</v>
      </c>
      <c r="X20" s="17"/>
      <c r="Y20" s="17" t="str">
        <f>IF(W20&lt;0.01,"",IF(W20&lt;0.02,"bir",IF(W20&lt;0.03,"iki",IF(W20&lt;0.04,"üç",IF(W20&lt;0.05,"dört",IF(W20&lt;0.06,"beş",""))))))</f>
        <v/>
      </c>
      <c r="Z20" s="17" t="str">
        <f>IF(W20&gt;=0.1,"",IF(W20&gt;=0.09,"dokuz",IF(W20&gt;=0.08,"sekiz",IF(W20&gt;=0.07,"yedi",IF(W20&gt;=0.06,"altı","")))))</f>
        <v/>
      </c>
      <c r="AA20" s="17" t="str">
        <f>Y20&amp;Z20</f>
        <v/>
      </c>
      <c r="AB20" s="17" t="s">
        <v>24</v>
      </c>
    </row>
    <row r="21" spans="1:28" ht="16">
      <c r="A21" s="21"/>
      <c r="B21" s="174"/>
      <c r="C21" s="175"/>
      <c r="D21" s="33"/>
      <c r="E21" s="33"/>
      <c r="F21" s="31"/>
      <c r="G21" s="31"/>
      <c r="H21" s="31"/>
      <c r="I21" s="22"/>
      <c r="J21" s="69"/>
      <c r="K21" s="27"/>
      <c r="L21" s="160"/>
      <c r="M21" s="161"/>
      <c r="N21" s="162"/>
      <c r="O21" s="163"/>
      <c r="P21" s="164"/>
      <c r="Q21" s="164"/>
      <c r="R21" s="165"/>
      <c r="W21" s="16">
        <f>MOD(W20,0.01)</f>
        <v>0</v>
      </c>
      <c r="X21" s="17"/>
      <c r="Y21" s="17"/>
      <c r="Z21" s="17"/>
      <c r="AA21" s="17"/>
      <c r="AB21" s="17"/>
    </row>
    <row r="22" spans="1:28" ht="16">
      <c r="A22" s="29"/>
      <c r="B22" s="135"/>
      <c r="C22" s="109"/>
      <c r="D22" s="30"/>
      <c r="E22" s="30"/>
      <c r="F22" s="31"/>
      <c r="G22" s="31"/>
      <c r="H22" s="31"/>
      <c r="I22" s="22"/>
      <c r="J22" s="69"/>
      <c r="K22" s="23"/>
      <c r="L22" s="160"/>
      <c r="M22" s="161"/>
      <c r="N22" s="162"/>
      <c r="O22" s="171"/>
      <c r="P22" s="172"/>
      <c r="Q22" s="172"/>
      <c r="R22" s="173"/>
      <c r="W22" s="16"/>
      <c r="X22" s="17"/>
      <c r="Y22" s="17"/>
      <c r="Z22" s="17"/>
      <c r="AA22" s="17"/>
      <c r="AB22" s="17"/>
    </row>
    <row r="23" spans="1:28" ht="16">
      <c r="A23" s="29"/>
      <c r="B23" s="169"/>
      <c r="C23" s="170"/>
      <c r="D23" s="34"/>
      <c r="E23" s="34"/>
      <c r="F23" s="31"/>
      <c r="G23" s="31"/>
      <c r="H23" s="31"/>
      <c r="I23" s="22"/>
      <c r="J23" s="69"/>
      <c r="K23" s="23"/>
      <c r="L23" s="160"/>
      <c r="M23" s="161"/>
      <c r="N23" s="162"/>
      <c r="O23" s="171"/>
      <c r="P23" s="172"/>
      <c r="Q23" s="172"/>
      <c r="R23" s="173"/>
      <c r="W23" s="16"/>
      <c r="X23" s="17"/>
      <c r="Y23" s="17"/>
      <c r="Z23" s="17"/>
      <c r="AA23" s="17"/>
      <c r="AB23" s="17"/>
    </row>
    <row r="24" spans="1:28" ht="16">
      <c r="A24" s="29"/>
      <c r="B24" s="135"/>
      <c r="C24" s="109"/>
      <c r="D24" s="30"/>
      <c r="E24" s="30"/>
      <c r="F24" s="30"/>
      <c r="G24" s="30"/>
      <c r="H24" s="30"/>
      <c r="I24" s="26"/>
      <c r="J24" s="69"/>
      <c r="K24" s="35"/>
      <c r="L24" s="160"/>
      <c r="M24" s="161"/>
      <c r="N24" s="162"/>
      <c r="O24" s="171"/>
      <c r="P24" s="172"/>
      <c r="Q24" s="172"/>
      <c r="R24" s="173"/>
      <c r="W24" s="13"/>
      <c r="X24" s="17"/>
      <c r="Y24" s="17" t="str">
        <f>IF(W24&lt;0.001,"",IF(W24&lt;0.002,"bir",IF(W24&lt;0.003,"iki",IF(W24&lt;0.004,"üç",IF(W24&lt;0.005,"dört",IF(W24&lt;0.006,"beş",""))))))</f>
        <v/>
      </c>
      <c r="Z24" s="17" t="str">
        <f>IF(W24&gt;=0.01,"",IF(W24&gt;=0.009,"dokuz",IF(W24&gt;=0.008,"sekiz",IF(W24&gt;=0.007,"yedi",IF(W24&gt;=0.006,"altı","")))))</f>
        <v/>
      </c>
      <c r="AA24" s="17" t="str">
        <f>Y24&amp;Z24</f>
        <v/>
      </c>
      <c r="AB24" s="17"/>
    </row>
    <row r="25" spans="1:28" ht="16">
      <c r="A25" s="29"/>
      <c r="B25" s="180"/>
      <c r="C25" s="181"/>
      <c r="D25" s="28"/>
      <c r="E25" s="28"/>
      <c r="F25" s="28"/>
      <c r="G25" s="28"/>
      <c r="H25" s="28"/>
      <c r="I25" s="28"/>
      <c r="J25" s="69"/>
      <c r="K25" s="28"/>
      <c r="L25" s="160"/>
      <c r="M25" s="161"/>
      <c r="N25" s="162"/>
      <c r="O25" s="171"/>
      <c r="P25" s="172"/>
      <c r="Q25" s="172"/>
      <c r="R25" s="173"/>
      <c r="W25" s="17"/>
      <c r="X25" s="17"/>
      <c r="Y25" s="17"/>
      <c r="Z25" s="17"/>
      <c r="AA25" s="17"/>
      <c r="AB25" s="17"/>
    </row>
    <row r="26" spans="1:28" ht="17" thickBot="1">
      <c r="A26" s="36"/>
      <c r="B26" s="182"/>
      <c r="C26" s="183"/>
      <c r="D26" s="37"/>
      <c r="E26" s="37"/>
      <c r="F26" s="37"/>
      <c r="G26" s="37"/>
      <c r="H26" s="37"/>
      <c r="I26" s="37"/>
      <c r="J26" s="69"/>
      <c r="K26" s="37"/>
      <c r="L26" s="184"/>
      <c r="M26" s="185"/>
      <c r="N26" s="186"/>
      <c r="O26" s="187"/>
      <c r="P26" s="188"/>
      <c r="Q26" s="188"/>
      <c r="R26" s="189"/>
      <c r="W26" s="17" t="str">
        <f>CONCATENATE(AA8,AA9,AA10,AA11,AA13,AA16,AA17,AA18)</f>
        <v/>
      </c>
      <c r="X26" s="17" t="str">
        <f>CONCATENATE(AA19,AA20)</f>
        <v/>
      </c>
      <c r="Y26" s="17" t="str">
        <f>IF(W26="","sıfır",W26)</f>
        <v>sıfır</v>
      </c>
      <c r="Z26" s="17" t="str">
        <f>IF(X26="","sıfır",X26)</f>
        <v>sıfır</v>
      </c>
      <c r="AA26" s="17"/>
      <c r="AB26" s="17"/>
    </row>
    <row r="27" spans="1:28" ht="17" thickBot="1">
      <c r="A27" s="193"/>
      <c r="B27" s="194"/>
      <c r="C27" s="194"/>
      <c r="D27" s="194"/>
      <c r="E27" s="195"/>
      <c r="F27" s="38"/>
      <c r="G27" s="38"/>
      <c r="H27" s="38"/>
      <c r="I27" s="38"/>
      <c r="J27" s="70"/>
      <c r="K27" s="39"/>
      <c r="L27" s="196"/>
      <c r="M27" s="197"/>
      <c r="N27" s="198"/>
      <c r="O27" s="199"/>
      <c r="P27" s="200"/>
      <c r="Q27" s="200"/>
      <c r="R27" s="201"/>
      <c r="W27" s="176" t="str">
        <f>CONCATENATE("//",Y26,AB19,Z26,AB20,"//")</f>
        <v>//sıfır TL sıfır Kuruş//</v>
      </c>
      <c r="X27" s="176"/>
      <c r="Y27" s="176"/>
      <c r="Z27" s="176"/>
      <c r="AA27" s="176"/>
      <c r="AB27" s="176"/>
    </row>
    <row r="28" spans="1:28" ht="16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9"/>
    </row>
    <row r="29" spans="1:28" ht="15.75" customHeight="1">
      <c r="A29" s="190" t="s">
        <v>36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</row>
    <row r="30" spans="1:28" ht="15.75" customHeight="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</row>
    <row r="31" spans="1:28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28">
      <c r="A32" s="41"/>
      <c r="R32" s="42"/>
    </row>
    <row r="33" spans="1:18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</row>
    <row r="34" spans="1:18">
      <c r="A34" s="43"/>
      <c r="B34" s="44"/>
      <c r="C34" s="44"/>
      <c r="D34" s="215" t="s">
        <v>37</v>
      </c>
      <c r="E34" s="216"/>
      <c r="F34" s="216"/>
      <c r="G34" s="216"/>
      <c r="H34" s="44"/>
      <c r="I34" s="44"/>
      <c r="J34" s="44"/>
      <c r="K34" s="215" t="s">
        <v>37</v>
      </c>
      <c r="L34" s="215"/>
      <c r="M34" s="215"/>
      <c r="N34" s="215"/>
      <c r="O34" s="215"/>
      <c r="P34" s="45"/>
      <c r="Q34" s="45"/>
      <c r="R34" s="46"/>
    </row>
    <row r="35" spans="1:18">
      <c r="A35" s="41"/>
      <c r="B35" s="47"/>
      <c r="C35" s="47"/>
      <c r="D35" s="207" t="s">
        <v>25</v>
      </c>
      <c r="E35" s="207"/>
      <c r="F35" s="207"/>
      <c r="G35" s="207"/>
      <c r="H35" s="47"/>
      <c r="I35" s="47"/>
      <c r="J35" s="47"/>
      <c r="K35" s="207" t="s">
        <v>26</v>
      </c>
      <c r="L35" s="207"/>
      <c r="M35" s="207"/>
      <c r="N35" s="207"/>
      <c r="O35" s="207"/>
      <c r="P35" s="48"/>
      <c r="Q35" s="48"/>
      <c r="R35" s="49"/>
    </row>
    <row r="36" spans="1:18" ht="15" customHeight="1">
      <c r="A36" s="202" t="s">
        <v>27</v>
      </c>
      <c r="B36" s="203"/>
      <c r="C36" s="203"/>
      <c r="D36" s="204" t="s">
        <v>28</v>
      </c>
      <c r="E36" s="204"/>
      <c r="F36" s="127"/>
      <c r="G36" s="127"/>
      <c r="H36" s="127"/>
      <c r="I36" s="44"/>
      <c r="J36" s="40"/>
      <c r="K36" s="205" t="s">
        <v>28</v>
      </c>
      <c r="L36" s="205"/>
      <c r="M36" s="50"/>
      <c r="N36" s="206"/>
      <c r="O36" s="206"/>
      <c r="P36" s="206"/>
      <c r="Q36" s="206"/>
      <c r="R36" s="8"/>
    </row>
    <row r="37" spans="1:18" ht="15" customHeight="1">
      <c r="A37" s="202" t="s">
        <v>29</v>
      </c>
      <c r="B37" s="203"/>
      <c r="C37" s="203"/>
      <c r="D37" s="204" t="s">
        <v>30</v>
      </c>
      <c r="E37" s="204"/>
      <c r="F37" s="127"/>
      <c r="G37" s="127"/>
      <c r="H37" s="127"/>
      <c r="I37" s="44"/>
      <c r="J37" s="40"/>
      <c r="K37" s="205" t="s">
        <v>30</v>
      </c>
      <c r="L37" s="205"/>
      <c r="M37" s="50"/>
      <c r="N37" s="206"/>
      <c r="O37" s="206"/>
      <c r="P37" s="206"/>
      <c r="Q37" s="51"/>
      <c r="R37" s="8"/>
    </row>
    <row r="38" spans="1:18" ht="56">
      <c r="A38" s="52" t="s">
        <v>31</v>
      </c>
      <c r="B38" s="40"/>
      <c r="C38" s="40"/>
      <c r="D38" s="204" t="s">
        <v>32</v>
      </c>
      <c r="E38" s="204"/>
      <c r="F38" s="203" t="s">
        <v>33</v>
      </c>
      <c r="G38" s="203"/>
      <c r="H38" s="44"/>
      <c r="I38" s="44"/>
      <c r="J38" s="40"/>
      <c r="K38" s="205" t="s">
        <v>32</v>
      </c>
      <c r="L38" s="205"/>
      <c r="M38" s="50"/>
      <c r="N38" s="206" t="s">
        <v>34</v>
      </c>
      <c r="O38" s="206"/>
      <c r="P38" s="206"/>
      <c r="Q38" s="51"/>
      <c r="R38" s="8"/>
    </row>
    <row r="39" spans="1:18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6" thickBo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10"/>
    </row>
    <row r="41" spans="1:18" customFormat="1" ht="16" thickTop="1">
      <c r="A41" s="217" t="s">
        <v>40</v>
      </c>
      <c r="B41" s="217"/>
      <c r="C41" s="217"/>
      <c r="D41" s="217"/>
      <c r="E41" s="217"/>
    </row>
    <row r="44" spans="1:18">
      <c r="A44" s="53"/>
      <c r="B44" s="54"/>
      <c r="C44" s="55"/>
      <c r="D44" s="55"/>
      <c r="E44" s="55"/>
      <c r="F44" s="53"/>
      <c r="G44" s="56"/>
      <c r="H44" s="56"/>
      <c r="I44" s="56"/>
    </row>
    <row r="45" spans="1:18">
      <c r="A45" s="57"/>
      <c r="B45" s="58"/>
    </row>
    <row r="46" spans="1:18">
      <c r="A46" s="57"/>
      <c r="B46" s="58"/>
    </row>
    <row r="47" spans="1:18">
      <c r="A47" s="57"/>
      <c r="B47" s="58"/>
    </row>
    <row r="48" spans="1:18">
      <c r="A48" s="57"/>
      <c r="B48" s="58"/>
    </row>
    <row r="49" spans="1:9">
      <c r="A49" s="57"/>
      <c r="B49" s="58"/>
      <c r="H49" s="53"/>
      <c r="I49" s="54"/>
    </row>
    <row r="50" spans="1:9">
      <c r="A50" s="57"/>
      <c r="B50" s="58"/>
      <c r="H50" s="56"/>
      <c r="I50" s="58"/>
    </row>
    <row r="51" spans="1:9">
      <c r="A51" s="57"/>
      <c r="B51" s="58"/>
      <c r="H51" s="56"/>
      <c r="I51" s="58"/>
    </row>
    <row r="52" spans="1:9">
      <c r="A52" s="57"/>
      <c r="B52" s="58"/>
      <c r="H52" s="57"/>
      <c r="I52" s="58"/>
    </row>
    <row r="53" spans="1:9">
      <c r="H53" s="57"/>
      <c r="I53" s="58"/>
    </row>
    <row r="54" spans="1:9">
      <c r="A54" s="55"/>
      <c r="H54" s="57"/>
      <c r="I54" s="58"/>
    </row>
    <row r="55" spans="1:9">
      <c r="B55" s="59"/>
      <c r="C55" s="59"/>
      <c r="D55" s="211"/>
      <c r="E55" s="211"/>
      <c r="F55" s="211"/>
      <c r="H55" s="57"/>
      <c r="I55" s="58"/>
    </row>
    <row r="56" spans="1:9">
      <c r="H56" s="57"/>
      <c r="I56" s="58"/>
    </row>
    <row r="64" spans="1:9">
      <c r="A64" s="53"/>
      <c r="B64" s="54"/>
      <c r="C64" s="55"/>
      <c r="D64" s="55"/>
      <c r="E64" s="55"/>
      <c r="F64" s="53"/>
      <c r="G64" s="56"/>
      <c r="H64" s="56"/>
      <c r="I64" s="56"/>
    </row>
    <row r="65" spans="1:9">
      <c r="A65" s="57"/>
      <c r="B65" s="58"/>
    </row>
    <row r="66" spans="1:9">
      <c r="A66" s="57"/>
      <c r="B66" s="58"/>
    </row>
    <row r="67" spans="1:9">
      <c r="A67" s="57"/>
      <c r="B67" s="58"/>
    </row>
    <row r="68" spans="1:9">
      <c r="A68" s="57"/>
      <c r="B68" s="58"/>
    </row>
    <row r="69" spans="1:9">
      <c r="A69" s="57"/>
      <c r="B69" s="58"/>
      <c r="H69" s="53"/>
      <c r="I69" s="54"/>
    </row>
    <row r="70" spans="1:9">
      <c r="A70" s="57"/>
      <c r="B70" s="58"/>
      <c r="H70" s="56"/>
      <c r="I70" s="58"/>
    </row>
    <row r="71" spans="1:9">
      <c r="A71" s="57"/>
      <c r="B71" s="58"/>
      <c r="H71" s="56"/>
      <c r="I71" s="58"/>
    </row>
    <row r="72" spans="1:9">
      <c r="A72" s="57"/>
      <c r="B72" s="58"/>
      <c r="H72" s="57"/>
      <c r="I72" s="58"/>
    </row>
    <row r="73" spans="1:9">
      <c r="H73" s="57"/>
      <c r="I73" s="58"/>
    </row>
    <row r="74" spans="1:9">
      <c r="A74" s="55"/>
      <c r="H74" s="57"/>
      <c r="I74" s="58"/>
    </row>
    <row r="75" spans="1:9">
      <c r="B75" s="59"/>
      <c r="C75" s="59"/>
      <c r="D75" s="211"/>
      <c r="E75" s="211"/>
      <c r="F75" s="211"/>
      <c r="H75" s="57"/>
      <c r="I75" s="58"/>
    </row>
    <row r="76" spans="1:9">
      <c r="H76" s="57"/>
      <c r="I76" s="58"/>
    </row>
  </sheetData>
  <mergeCells count="110">
    <mergeCell ref="A40:R40"/>
    <mergeCell ref="D55:F55"/>
    <mergeCell ref="D75:F75"/>
    <mergeCell ref="D38:E38"/>
    <mergeCell ref="F38:G38"/>
    <mergeCell ref="K38:L38"/>
    <mergeCell ref="N38:P38"/>
    <mergeCell ref="A39:R39"/>
    <mergeCell ref="A31:R31"/>
    <mergeCell ref="A33:R33"/>
    <mergeCell ref="D34:G34"/>
    <mergeCell ref="K34:O34"/>
    <mergeCell ref="A41:E41"/>
    <mergeCell ref="A30:R30"/>
    <mergeCell ref="A37:C37"/>
    <mergeCell ref="D37:E37"/>
    <mergeCell ref="K37:L37"/>
    <mergeCell ref="N37:P37"/>
    <mergeCell ref="D35:G35"/>
    <mergeCell ref="K35:O35"/>
    <mergeCell ref="A36:C36"/>
    <mergeCell ref="D36:E36"/>
    <mergeCell ref="K36:L36"/>
    <mergeCell ref="N36:Q36"/>
    <mergeCell ref="F36:H36"/>
    <mergeCell ref="F37:H37"/>
    <mergeCell ref="W27:AB27"/>
    <mergeCell ref="A28:R28"/>
    <mergeCell ref="B25:C25"/>
    <mergeCell ref="L25:N25"/>
    <mergeCell ref="O25:R25"/>
    <mergeCell ref="B26:C26"/>
    <mergeCell ref="L26:N26"/>
    <mergeCell ref="O26:R26"/>
    <mergeCell ref="A29:R29"/>
    <mergeCell ref="A27:E27"/>
    <mergeCell ref="L27:N27"/>
    <mergeCell ref="O27:R27"/>
    <mergeCell ref="B23:C23"/>
    <mergeCell ref="L23:N23"/>
    <mergeCell ref="O23:R23"/>
    <mergeCell ref="B24:C24"/>
    <mergeCell ref="L24:N24"/>
    <mergeCell ref="O24:R24"/>
    <mergeCell ref="B21:C21"/>
    <mergeCell ref="L21:N21"/>
    <mergeCell ref="O21:R21"/>
    <mergeCell ref="B22:C22"/>
    <mergeCell ref="L22:N22"/>
    <mergeCell ref="O22:R22"/>
    <mergeCell ref="B18:C18"/>
    <mergeCell ref="O18:R18"/>
    <mergeCell ref="B19:C19"/>
    <mergeCell ref="O19:R19"/>
    <mergeCell ref="B20:C20"/>
    <mergeCell ref="L20:N20"/>
    <mergeCell ref="O20:R20"/>
    <mergeCell ref="B13:C13"/>
    <mergeCell ref="L13:N13"/>
    <mergeCell ref="O13:R13"/>
    <mergeCell ref="B16:C16"/>
    <mergeCell ref="O16:R16"/>
    <mergeCell ref="B17:C17"/>
    <mergeCell ref="O17:R17"/>
    <mergeCell ref="L16:N16"/>
    <mergeCell ref="L17:N17"/>
    <mergeCell ref="L18:N18"/>
    <mergeCell ref="L19:N19"/>
    <mergeCell ref="B14:C14"/>
    <mergeCell ref="L14:N14"/>
    <mergeCell ref="O14:R14"/>
    <mergeCell ref="A5:B5"/>
    <mergeCell ref="L5:N5"/>
    <mergeCell ref="O10:R10"/>
    <mergeCell ref="B11:C11"/>
    <mergeCell ref="L11:N11"/>
    <mergeCell ref="O11:R11"/>
    <mergeCell ref="O6:R7"/>
    <mergeCell ref="F7:F9"/>
    <mergeCell ref="I7:I9"/>
    <mergeCell ref="L7:N7"/>
    <mergeCell ref="L8:N9"/>
    <mergeCell ref="O8:R9"/>
    <mergeCell ref="B10:C10"/>
    <mergeCell ref="L10:N10"/>
    <mergeCell ref="A3:B3"/>
    <mergeCell ref="A4:B4"/>
    <mergeCell ref="C4:D4"/>
    <mergeCell ref="L4:N4"/>
    <mergeCell ref="O4:R4"/>
    <mergeCell ref="A1:B1"/>
    <mergeCell ref="C1:D1"/>
    <mergeCell ref="A2:B2"/>
    <mergeCell ref="C2:D2"/>
    <mergeCell ref="E2:L2"/>
    <mergeCell ref="E1:L1"/>
    <mergeCell ref="O1:R3"/>
    <mergeCell ref="E3:L3"/>
    <mergeCell ref="B12:C12"/>
    <mergeCell ref="L12:N12"/>
    <mergeCell ref="O12:R12"/>
    <mergeCell ref="B15:C15"/>
    <mergeCell ref="L15:N15"/>
    <mergeCell ref="O15:R15"/>
    <mergeCell ref="A6:A9"/>
    <mergeCell ref="B6:C9"/>
    <mergeCell ref="D6:E6"/>
    <mergeCell ref="F6:H6"/>
    <mergeCell ref="I6:J6"/>
    <mergeCell ref="K6:N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2024-01-09T12:04:33Z</dcterms:modified>
</cp:coreProperties>
</file>